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Y:\GECON-Compartilha\LAI - PORTAL DA TRANSPARENCIA\2024\"/>
    </mc:Choice>
  </mc:AlternateContent>
  <xr:revisionPtr revIDLastSave="0" documentId="8_{F01D771C-E232-4243-BE30-9801D97EEB96}" xr6:coauthVersionLast="47" xr6:coauthVersionMax="47" xr10:uidLastSave="{00000000-0000-0000-0000-000000000000}"/>
  <bookViews>
    <workbookView xWindow="70" yWindow="70" windowWidth="19200" windowHeight="10060" xr2:uid="{94114E21-31E1-4B61-96C2-5FF75327AFFF}"/>
  </bookViews>
  <sheets>
    <sheet name="D R E - DEZ202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3" i="1" l="1"/>
  <c r="D43" i="1"/>
  <c r="E38" i="1"/>
  <c r="D38" i="1"/>
  <c r="E36" i="1"/>
  <c r="D36" i="1"/>
  <c r="E35" i="1"/>
  <c r="D35" i="1"/>
  <c r="D34" i="1" s="1"/>
  <c r="E34" i="1"/>
  <c r="E30" i="1"/>
  <c r="D30" i="1"/>
  <c r="D26" i="1"/>
  <c r="E22" i="1"/>
  <c r="D22" i="1"/>
  <c r="E21" i="1"/>
  <c r="D21" i="1"/>
  <c r="E19" i="1"/>
  <c r="D19" i="1"/>
  <c r="E13" i="1"/>
  <c r="D13" i="1"/>
  <c r="E12" i="1"/>
  <c r="E17" i="1" s="1"/>
  <c r="E28" i="1" s="1"/>
  <c r="E41" i="1" s="1"/>
  <c r="E47" i="1" s="1"/>
  <c r="D12" i="1"/>
  <c r="D17" i="1" s="1"/>
  <c r="D28" i="1" s="1"/>
  <c r="D41" i="1" s="1"/>
  <c r="D47" i="1" s="1"/>
</calcChain>
</file>

<file path=xl/sharedStrings.xml><?xml version="1.0" encoding="utf-8"?>
<sst xmlns="http://schemas.openxmlformats.org/spreadsheetml/2006/main" count="45" uniqueCount="45">
  <si>
    <t>AGÊNCIA DE FOMENTO DO ESTADO DE PERNAMBUCO S. A.</t>
  </si>
  <si>
    <t>CNPJ(MF) nº 13.178.690/0001-15</t>
  </si>
  <si>
    <t>Rua do Apolo, 81, Bairro do Recife, RECIFE (PE) - CEP: 50.030-220</t>
  </si>
  <si>
    <t>Instituição autorizada pelo Banco Central do Brasil em 06/12/2010</t>
  </si>
  <si>
    <t>BALANCETE PATRIMONIAL LEVANTADO EM 31 DE DEZEMBRO DE 2024</t>
  </si>
  <si>
    <t>(Valores expressos em R$ 1,00)</t>
  </si>
  <si>
    <t>DEMONSTRAÇÃO DO RESULTADO DO PERÍODO – 01/12/2024 A 31/12/2024</t>
  </si>
  <si>
    <t>RECEITAS DA INTERMEDIAÇÃO FINANCEIRA</t>
  </si>
  <si>
    <t>Operações de Crédito</t>
  </si>
  <si>
    <t>Aplicações Interfinanceiras de Liquidez.</t>
  </si>
  <si>
    <t>Resultado de Operações com Títulos e Valores Mobiliários</t>
  </si>
  <si>
    <t>RESULTADO BRUTO DA INTERMEDIAÇÃO FINANCEIRA</t>
  </si>
  <si>
    <t>OUTRAS RECEITAS/DESPESAS OPERACIONAIS</t>
  </si>
  <si>
    <t>Receitas de Prestação de Serviços</t>
  </si>
  <si>
    <t>Despesas de Pessoal e Honorários</t>
  </si>
  <si>
    <t>Outras Despesas Administrativas</t>
  </si>
  <si>
    <t>Despesas Tributárias</t>
  </si>
  <si>
    <t>Outras Despesas Operacionais</t>
  </si>
  <si>
    <t>Despesas de Repasse - FINEP/BNB/FUNGETUR</t>
  </si>
  <si>
    <t>Outras Receitas Operacionais</t>
  </si>
  <si>
    <t>RESULTADO OPERACIONAL</t>
  </si>
  <si>
    <t>DESPESAS NÃO OPERACIONAIS</t>
  </si>
  <si>
    <t>Outras Despesas Não Operacionais</t>
  </si>
  <si>
    <t>Outras Receitas Não Operacionais</t>
  </si>
  <si>
    <t>APROVISIONAMENTO E AJUSTES PATRIMONIAIS</t>
  </si>
  <si>
    <t>Despesas de Depreciação e Amortização</t>
  </si>
  <si>
    <t>Provisões para Operações de Crédito</t>
  </si>
  <si>
    <t>Outras Ações Cíveis</t>
  </si>
  <si>
    <t>Recuperação de Créditos Baixados como Prejuizo</t>
  </si>
  <si>
    <t>Reversão de Operações de Crédito em Liquidação Duvidosa</t>
  </si>
  <si>
    <t>RESULTADO ANTES DA TRIBUTAÇÃO SOBRE O LUCRO</t>
  </si>
  <si>
    <t>(-) IMPOSTO DE RENDA E CONTRIBUIÇÃO SOCIAL</t>
  </si>
  <si>
    <t xml:space="preserve">  Provisão para Imposto de Renda</t>
  </si>
  <si>
    <t xml:space="preserve">  Provisão para Contribuição Social</t>
  </si>
  <si>
    <t>RESULTADO LÍQUIDO DO PERÍODO</t>
  </si>
  <si>
    <t>Angela Mochel de Souza Netto</t>
  </si>
  <si>
    <t>Ivete Jurema Esteves Lacerda</t>
  </si>
  <si>
    <t>Diretora Presidente</t>
  </si>
  <si>
    <t>Diretora de Operações e Negócios</t>
  </si>
  <si>
    <t>Adilson Gomes Barbosa</t>
  </si>
  <si>
    <t>Rodrigo Venâncio da Silva</t>
  </si>
  <si>
    <t>Diretor Financeiro</t>
  </si>
  <si>
    <t>Diretor de Planejamento e Gestão</t>
  </si>
  <si>
    <t>Teótimo Soares de Almeida</t>
  </si>
  <si>
    <t>Contador CRC 022654/O-0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</si>
</sst>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[$-416]General"/>
    <numFmt numFmtId="165" formatCode="#,##0.00\ ;\-#,##0.00\ ;&quot; -&quot;#\ ;@\ "/>
    <numFmt numFmtId="166" formatCode="_-* #,##0.00_-;\-* #,##0.00_-;_-* \-??_-;_-@_-"/>
    <numFmt numFmtId="167" formatCode="[$-416]mmm\-yy;@"/>
    <numFmt numFmtId="168" formatCode="#,##0\ ;\-#,##0\ ;&quot; -&quot;#\ ;@\ "/>
    <numFmt numFmtId="169" formatCode="_-* #,##0_-;\-* #,##0_-;_-* \-??_-;_-@_-"/>
    <numFmt numFmtId="170" formatCode="#,##0.00\ ;\-#,##0.00\ ;&quot; -&quot;#.00\ ;@\ "/>
  </numFmts>
  <fonts count="13" x14ac:knownFonts="1">
    <font>
      <sz val="11"/>
      <color indexed="8"/>
      <name val="Arial"/>
      <family val="2"/>
    </font>
    <font>
      <sz val="12"/>
      <color indexed="8"/>
      <name val="Arial"/>
      <family val="2"/>
    </font>
    <font>
      <sz val="8"/>
      <color indexed="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b/>
      <u/>
      <sz val="12"/>
      <color indexed="8"/>
      <name val="Arial"/>
      <family val="2"/>
    </font>
    <font>
      <b/>
      <u/>
      <sz val="10"/>
      <color indexed="8"/>
      <name val="Arial"/>
      <family val="2"/>
    </font>
    <font>
      <u/>
      <sz val="10"/>
      <color indexed="8"/>
      <name val="Arial"/>
      <family val="2"/>
    </font>
    <font>
      <b/>
      <sz val="10"/>
      <name val="Arial"/>
      <family val="2"/>
    </font>
    <font>
      <sz val="9"/>
      <color indexed="8"/>
      <name val="Arial"/>
      <family val="2"/>
    </font>
    <font>
      <sz val="10"/>
      <name val="Arial"/>
      <family val="2"/>
    </font>
    <font>
      <b/>
      <sz val="11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15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</borders>
  <cellStyleXfs count="3">
    <xf numFmtId="0" fontId="0" fillId="0" borderId="0"/>
    <xf numFmtId="165" fontId="1" fillId="0" borderId="0"/>
    <xf numFmtId="164" fontId="1" fillId="0" borderId="0"/>
  </cellStyleXfs>
  <cellXfs count="92">
    <xf numFmtId="0" fontId="0" fillId="0" borderId="0" xfId="0"/>
    <xf numFmtId="164" fontId="1" fillId="2" borderId="1" xfId="2" applyFill="1" applyBorder="1"/>
    <xf numFmtId="164" fontId="1" fillId="2" borderId="2" xfId="2" applyFill="1" applyBorder="1"/>
    <xf numFmtId="164" fontId="1" fillId="2" borderId="3" xfId="2" applyFill="1" applyBorder="1"/>
    <xf numFmtId="164" fontId="1" fillId="0" borderId="0" xfId="2"/>
    <xf numFmtId="166" fontId="1" fillId="0" borderId="0" xfId="1" applyNumberFormat="1"/>
    <xf numFmtId="164" fontId="1" fillId="2" borderId="4" xfId="2" applyFill="1" applyBorder="1"/>
    <xf numFmtId="164" fontId="1" fillId="2" borderId="0" xfId="2" applyFill="1"/>
    <xf numFmtId="164" fontId="1" fillId="2" borderId="5" xfId="2" applyFill="1" applyBorder="1"/>
    <xf numFmtId="164" fontId="1" fillId="2" borderId="4" xfId="2" applyFill="1" applyBorder="1" applyAlignment="1">
      <alignment horizontal="center"/>
    </xf>
    <xf numFmtId="164" fontId="1" fillId="2" borderId="0" xfId="2" applyFill="1" applyAlignment="1">
      <alignment horizontal="center"/>
    </xf>
    <xf numFmtId="164" fontId="1" fillId="2" borderId="5" xfId="2" applyFill="1" applyBorder="1" applyAlignment="1">
      <alignment horizontal="center"/>
    </xf>
    <xf numFmtId="164" fontId="2" fillId="2" borderId="6" xfId="2" applyFont="1" applyFill="1" applyBorder="1" applyAlignment="1">
      <alignment horizontal="center"/>
    </xf>
    <xf numFmtId="164" fontId="2" fillId="2" borderId="4" xfId="2" applyFont="1" applyFill="1" applyBorder="1" applyAlignment="1">
      <alignment horizontal="center"/>
    </xf>
    <xf numFmtId="164" fontId="2" fillId="2" borderId="0" xfId="2" applyFont="1" applyFill="1" applyAlignment="1">
      <alignment horizontal="center"/>
    </xf>
    <xf numFmtId="164" fontId="2" fillId="2" borderId="5" xfId="2" applyFont="1" applyFill="1" applyBorder="1" applyAlignment="1">
      <alignment horizontal="center"/>
    </xf>
    <xf numFmtId="164" fontId="3" fillId="2" borderId="6" xfId="2" applyFont="1" applyFill="1" applyBorder="1" applyAlignment="1">
      <alignment horizontal="center"/>
    </xf>
    <xf numFmtId="164" fontId="1" fillId="2" borderId="7" xfId="2" applyFill="1" applyBorder="1"/>
    <xf numFmtId="164" fontId="1" fillId="2" borderId="8" xfId="2" applyFill="1" applyBorder="1"/>
    <xf numFmtId="164" fontId="1" fillId="2" borderId="9" xfId="2" applyFill="1" applyBorder="1"/>
    <xf numFmtId="164" fontId="4" fillId="2" borderId="10" xfId="2" applyFont="1" applyFill="1" applyBorder="1" applyAlignment="1">
      <alignment horizontal="center"/>
    </xf>
    <xf numFmtId="164" fontId="5" fillId="2" borderId="10" xfId="2" applyFont="1" applyFill="1" applyBorder="1" applyAlignment="1">
      <alignment horizontal="center" vertical="center"/>
    </xf>
    <xf numFmtId="167" fontId="6" fillId="2" borderId="2" xfId="2" applyNumberFormat="1" applyFont="1" applyFill="1" applyBorder="1"/>
    <xf numFmtId="167" fontId="6" fillId="2" borderId="3" xfId="2" applyNumberFormat="1" applyFont="1" applyFill="1" applyBorder="1"/>
    <xf numFmtId="164" fontId="3" fillId="2" borderId="4" xfId="2" applyFont="1" applyFill="1" applyBorder="1" applyAlignment="1">
      <alignment horizontal="left"/>
    </xf>
    <xf numFmtId="168" fontId="7" fillId="2" borderId="0" xfId="1" applyNumberFormat="1" applyFont="1" applyFill="1"/>
    <xf numFmtId="168" fontId="7" fillId="2" borderId="5" xfId="1" applyNumberFormat="1" applyFont="1" applyFill="1" applyBorder="1"/>
    <xf numFmtId="164" fontId="4" fillId="2" borderId="4" xfId="2" applyFont="1" applyFill="1" applyBorder="1" applyAlignment="1">
      <alignment horizontal="left" indent="1"/>
    </xf>
    <xf numFmtId="164" fontId="4" fillId="2" borderId="0" xfId="2" applyFont="1" applyFill="1"/>
    <xf numFmtId="168" fontId="4" fillId="2" borderId="0" xfId="1" applyNumberFormat="1" applyFont="1" applyFill="1" applyAlignment="1">
      <alignment horizontal="right"/>
    </xf>
    <xf numFmtId="168" fontId="4" fillId="2" borderId="5" xfId="1" applyNumberFormat="1" applyFont="1" applyFill="1" applyBorder="1" applyAlignment="1">
      <alignment horizontal="right"/>
    </xf>
    <xf numFmtId="168" fontId="4" fillId="2" borderId="0" xfId="1" applyNumberFormat="1" applyFont="1" applyFill="1" applyAlignment="1">
      <alignment horizontal="right" vertical="center"/>
    </xf>
    <xf numFmtId="168" fontId="4" fillId="2" borderId="5" xfId="1" applyNumberFormat="1" applyFont="1" applyFill="1" applyBorder="1" applyAlignment="1">
      <alignment horizontal="right" vertical="center"/>
    </xf>
    <xf numFmtId="164" fontId="4" fillId="2" borderId="4" xfId="2" applyFont="1" applyFill="1" applyBorder="1"/>
    <xf numFmtId="164" fontId="4" fillId="2" borderId="0" xfId="2" applyFont="1" applyFill="1" applyAlignment="1">
      <alignment horizontal="left"/>
    </xf>
    <xf numFmtId="168" fontId="4" fillId="2" borderId="0" xfId="2" applyNumberFormat="1" applyFont="1" applyFill="1" applyAlignment="1">
      <alignment horizontal="right"/>
    </xf>
    <xf numFmtId="168" fontId="4" fillId="2" borderId="5" xfId="2" applyNumberFormat="1" applyFont="1" applyFill="1" applyBorder="1" applyAlignment="1">
      <alignment horizontal="right"/>
    </xf>
    <xf numFmtId="164" fontId="3" fillId="2" borderId="4" xfId="2" applyFont="1" applyFill="1" applyBorder="1"/>
    <xf numFmtId="164" fontId="3" fillId="2" borderId="0" xfId="2" applyFont="1" applyFill="1"/>
    <xf numFmtId="168" fontId="3" fillId="2" borderId="0" xfId="2" applyNumberFormat="1" applyFont="1" applyFill="1" applyAlignment="1">
      <alignment horizontal="right"/>
    </xf>
    <xf numFmtId="168" fontId="3" fillId="2" borderId="5" xfId="2" applyNumberFormat="1" applyFont="1" applyFill="1" applyBorder="1" applyAlignment="1">
      <alignment horizontal="right"/>
    </xf>
    <xf numFmtId="168" fontId="7" fillId="2" borderId="0" xfId="1" applyNumberFormat="1" applyFont="1" applyFill="1" applyAlignment="1">
      <alignment horizontal="right" vertical="center"/>
    </xf>
    <xf numFmtId="168" fontId="7" fillId="2" borderId="5" xfId="1" applyNumberFormat="1" applyFont="1" applyFill="1" applyBorder="1" applyAlignment="1">
      <alignment horizontal="right" vertical="center"/>
    </xf>
    <xf numFmtId="164" fontId="4" fillId="2" borderId="0" xfId="2" applyFont="1" applyFill="1" applyAlignment="1">
      <alignment readingOrder="1"/>
    </xf>
    <xf numFmtId="168" fontId="4" fillId="0" borderId="0" xfId="1" applyNumberFormat="1" applyFont="1" applyAlignment="1">
      <alignment horizontal="right"/>
    </xf>
    <xf numFmtId="168" fontId="4" fillId="0" borderId="5" xfId="1" applyNumberFormat="1" applyFont="1" applyBorder="1" applyAlignment="1">
      <alignment horizontal="right"/>
    </xf>
    <xf numFmtId="168" fontId="4" fillId="0" borderId="0" xfId="1" applyNumberFormat="1" applyFont="1" applyAlignment="1">
      <alignment horizontal="right" vertical="center"/>
    </xf>
    <xf numFmtId="168" fontId="4" fillId="0" borderId="5" xfId="1" applyNumberFormat="1" applyFont="1" applyBorder="1" applyAlignment="1">
      <alignment horizontal="right" vertical="center"/>
    </xf>
    <xf numFmtId="168" fontId="3" fillId="2" borderId="0" xfId="1" applyNumberFormat="1" applyFont="1" applyFill="1" applyAlignment="1">
      <alignment horizontal="right" vertical="center"/>
    </xf>
    <xf numFmtId="168" fontId="3" fillId="2" borderId="5" xfId="1" applyNumberFormat="1" applyFont="1" applyFill="1" applyBorder="1" applyAlignment="1">
      <alignment horizontal="right" vertical="center"/>
    </xf>
    <xf numFmtId="164" fontId="4" fillId="2" borderId="0" xfId="2" applyFont="1" applyFill="1" applyAlignment="1">
      <alignment horizontal="left" indent="1"/>
    </xf>
    <xf numFmtId="164" fontId="3" fillId="2" borderId="4" xfId="2" applyFont="1" applyFill="1" applyBorder="1" applyAlignment="1">
      <alignment horizontal="left" wrapText="1"/>
    </xf>
    <xf numFmtId="164" fontId="3" fillId="2" borderId="4" xfId="2" applyFont="1" applyFill="1" applyBorder="1" applyAlignment="1">
      <alignment horizontal="left" wrapText="1"/>
    </xf>
    <xf numFmtId="164" fontId="3" fillId="2" borderId="0" xfId="2" applyFont="1" applyFill="1" applyAlignment="1">
      <alignment horizontal="left" wrapText="1"/>
    </xf>
    <xf numFmtId="168" fontId="3" fillId="2" borderId="0" xfId="2" applyNumberFormat="1" applyFont="1" applyFill="1" applyAlignment="1">
      <alignment horizontal="right" wrapText="1"/>
    </xf>
    <xf numFmtId="168" fontId="3" fillId="2" borderId="5" xfId="2" applyNumberFormat="1" applyFont="1" applyFill="1" applyBorder="1" applyAlignment="1">
      <alignment horizontal="right" wrapText="1"/>
    </xf>
    <xf numFmtId="164" fontId="8" fillId="2" borderId="0" xfId="2" applyFont="1" applyFill="1"/>
    <xf numFmtId="164" fontId="4" fillId="2" borderId="7" xfId="2" applyFont="1" applyFill="1" applyBorder="1"/>
    <xf numFmtId="164" fontId="8" fillId="2" borderId="8" xfId="2" applyFont="1" applyFill="1" applyBorder="1"/>
    <xf numFmtId="168" fontId="8" fillId="2" borderId="8" xfId="2" applyNumberFormat="1" applyFont="1" applyFill="1" applyBorder="1" applyAlignment="1">
      <alignment horizontal="right"/>
    </xf>
    <xf numFmtId="168" fontId="8" fillId="2" borderId="9" xfId="2" applyNumberFormat="1" applyFont="1" applyFill="1" applyBorder="1" applyAlignment="1">
      <alignment horizontal="right"/>
    </xf>
    <xf numFmtId="164" fontId="3" fillId="2" borderId="11" xfId="2" applyFont="1" applyFill="1" applyBorder="1" applyAlignment="1">
      <alignment horizontal="left"/>
    </xf>
    <xf numFmtId="164" fontId="3" fillId="2" borderId="12" xfId="2" applyFont="1" applyFill="1" applyBorder="1" applyAlignment="1">
      <alignment horizontal="left"/>
    </xf>
    <xf numFmtId="168" fontId="7" fillId="2" borderId="12" xfId="1" applyNumberFormat="1" applyFont="1" applyFill="1" applyBorder="1" applyAlignment="1">
      <alignment horizontal="right" vertical="center"/>
    </xf>
    <xf numFmtId="168" fontId="7" fillId="2" borderId="13" xfId="1" applyNumberFormat="1" applyFont="1" applyFill="1" applyBorder="1" applyAlignment="1">
      <alignment horizontal="right" vertical="center"/>
    </xf>
    <xf numFmtId="169" fontId="1" fillId="0" borderId="0" xfId="1" applyNumberFormat="1"/>
    <xf numFmtId="170" fontId="7" fillId="2" borderId="2" xfId="1" applyNumberFormat="1" applyFont="1" applyFill="1" applyBorder="1" applyAlignment="1">
      <alignment horizontal="right" vertical="center"/>
    </xf>
    <xf numFmtId="170" fontId="7" fillId="2" borderId="0" xfId="1" applyNumberFormat="1" applyFont="1" applyFill="1" applyAlignment="1">
      <alignment horizontal="right" vertical="center"/>
    </xf>
    <xf numFmtId="166" fontId="7" fillId="2" borderId="0" xfId="1" applyNumberFormat="1" applyFont="1" applyFill="1" applyAlignment="1">
      <alignment horizontal="right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164" fontId="10" fillId="0" borderId="4" xfId="2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164" fontId="10" fillId="0" borderId="4" xfId="2" applyFont="1" applyBorder="1" applyAlignment="1">
      <alignment horizontal="center" vertical="center"/>
    </xf>
    <xf numFmtId="164" fontId="10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64" fontId="10" fillId="0" borderId="0" xfId="2" applyFont="1" applyAlignment="1">
      <alignment horizontal="center" vertical="center"/>
    </xf>
    <xf numFmtId="164" fontId="12" fillId="2" borderId="4" xfId="2" applyFont="1" applyFill="1" applyBorder="1"/>
    <xf numFmtId="164" fontId="12" fillId="2" borderId="0" xfId="2" applyFont="1" applyFill="1"/>
    <xf numFmtId="164" fontId="12" fillId="2" borderId="5" xfId="2" applyFont="1" applyFill="1" applyBorder="1"/>
    <xf numFmtId="0" fontId="9" fillId="2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164" fontId="10" fillId="0" borderId="5" xfId="2" applyFont="1" applyBorder="1" applyAlignment="1">
      <alignment horizontal="center" vertical="center"/>
    </xf>
    <xf numFmtId="164" fontId="10" fillId="0" borderId="4" xfId="2" applyFont="1" applyBorder="1" applyAlignment="1">
      <alignment vertical="top"/>
    </xf>
    <xf numFmtId="164" fontId="10" fillId="0" borderId="0" xfId="2" applyFont="1" applyAlignment="1">
      <alignment vertical="top"/>
    </xf>
    <xf numFmtId="164" fontId="10" fillId="0" borderId="5" xfId="2" applyFont="1" applyBorder="1" applyAlignment="1">
      <alignment vertical="top"/>
    </xf>
    <xf numFmtId="164" fontId="12" fillId="2" borderId="6" xfId="2" applyFont="1" applyFill="1" applyBorder="1" applyAlignment="1">
      <alignment horizontal="center"/>
    </xf>
    <xf numFmtId="164" fontId="10" fillId="2" borderId="6" xfId="2" applyFont="1" applyFill="1" applyBorder="1" applyAlignment="1">
      <alignment horizontal="center" vertical="top"/>
    </xf>
    <xf numFmtId="164" fontId="10" fillId="0" borderId="14" xfId="2" applyFont="1" applyBorder="1" applyAlignment="1">
      <alignment horizontal="center" vertical="top"/>
    </xf>
    <xf numFmtId="166" fontId="1" fillId="2" borderId="0" xfId="1" applyNumberFormat="1" applyFill="1"/>
  </cellXfs>
  <cellStyles count="3">
    <cellStyle name="Excel Built-in Normal" xfId="2" xr:uid="{930A5C33-7CE5-4375-80B7-BFD42D213DA5}"/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57150</xdr:rowOff>
    </xdr:from>
    <xdr:to>
      <xdr:col>2</xdr:col>
      <xdr:colOff>215900</xdr:colOff>
      <xdr:row>2</xdr:row>
      <xdr:rowOff>76200</xdr:rowOff>
    </xdr:to>
    <xdr:pic>
      <xdr:nvPicPr>
        <xdr:cNvPr id="2" name="Imagem 3">
          <a:extLst>
            <a:ext uri="{FF2B5EF4-FFF2-40B4-BE49-F238E27FC236}">
              <a16:creationId xmlns:a16="http://schemas.microsoft.com/office/drawing/2014/main" id="{3ABC6FE1-8712-4B3B-A935-4692209BCE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7150"/>
          <a:ext cx="2178050" cy="412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CDCEC0-3161-46AA-8A31-6CE8935C3462}">
  <dimension ref="A1:H86"/>
  <sheetViews>
    <sheetView showGridLines="0" tabSelected="1" topLeftCell="A35" workbookViewId="0">
      <selection activeCell="D26" sqref="D26"/>
    </sheetView>
  </sheetViews>
  <sheetFormatPr defaultColWidth="10.25" defaultRowHeight="15.5" x14ac:dyDescent="0.35"/>
  <cols>
    <col min="1" max="1" width="2.75" style="4" customWidth="1"/>
    <col min="2" max="2" width="23" style="4" customWidth="1"/>
    <col min="3" max="3" width="39.25" style="4" customWidth="1"/>
    <col min="4" max="5" width="27.75" style="7" customWidth="1"/>
    <col min="6" max="6" width="13.75" style="4" customWidth="1"/>
    <col min="7" max="7" width="12.5" style="5" customWidth="1"/>
    <col min="8" max="8" width="12.5" style="4" customWidth="1"/>
    <col min="9" max="256" width="10.25" style="4"/>
    <col min="257" max="257" width="2.75" style="4" customWidth="1"/>
    <col min="258" max="258" width="23" style="4" customWidth="1"/>
    <col min="259" max="259" width="39.25" style="4" customWidth="1"/>
    <col min="260" max="261" width="27.75" style="4" customWidth="1"/>
    <col min="262" max="262" width="13.75" style="4" customWidth="1"/>
    <col min="263" max="264" width="12.5" style="4" customWidth="1"/>
    <col min="265" max="512" width="10.25" style="4"/>
    <col min="513" max="513" width="2.75" style="4" customWidth="1"/>
    <col min="514" max="514" width="23" style="4" customWidth="1"/>
    <col min="515" max="515" width="39.25" style="4" customWidth="1"/>
    <col min="516" max="517" width="27.75" style="4" customWidth="1"/>
    <col min="518" max="518" width="13.75" style="4" customWidth="1"/>
    <col min="519" max="520" width="12.5" style="4" customWidth="1"/>
    <col min="521" max="768" width="10.25" style="4"/>
    <col min="769" max="769" width="2.75" style="4" customWidth="1"/>
    <col min="770" max="770" width="23" style="4" customWidth="1"/>
    <col min="771" max="771" width="39.25" style="4" customWidth="1"/>
    <col min="772" max="773" width="27.75" style="4" customWidth="1"/>
    <col min="774" max="774" width="13.75" style="4" customWidth="1"/>
    <col min="775" max="776" width="12.5" style="4" customWidth="1"/>
    <col min="777" max="1024" width="10.25" style="4"/>
    <col min="1025" max="1025" width="2.75" style="4" customWidth="1"/>
    <col min="1026" max="1026" width="23" style="4" customWidth="1"/>
    <col min="1027" max="1027" width="39.25" style="4" customWidth="1"/>
    <col min="1028" max="1029" width="27.75" style="4" customWidth="1"/>
    <col min="1030" max="1030" width="13.75" style="4" customWidth="1"/>
    <col min="1031" max="1032" width="12.5" style="4" customWidth="1"/>
    <col min="1033" max="1280" width="10.25" style="4"/>
    <col min="1281" max="1281" width="2.75" style="4" customWidth="1"/>
    <col min="1282" max="1282" width="23" style="4" customWidth="1"/>
    <col min="1283" max="1283" width="39.25" style="4" customWidth="1"/>
    <col min="1284" max="1285" width="27.75" style="4" customWidth="1"/>
    <col min="1286" max="1286" width="13.75" style="4" customWidth="1"/>
    <col min="1287" max="1288" width="12.5" style="4" customWidth="1"/>
    <col min="1289" max="1536" width="10.25" style="4"/>
    <col min="1537" max="1537" width="2.75" style="4" customWidth="1"/>
    <col min="1538" max="1538" width="23" style="4" customWidth="1"/>
    <col min="1539" max="1539" width="39.25" style="4" customWidth="1"/>
    <col min="1540" max="1541" width="27.75" style="4" customWidth="1"/>
    <col min="1542" max="1542" width="13.75" style="4" customWidth="1"/>
    <col min="1543" max="1544" width="12.5" style="4" customWidth="1"/>
    <col min="1545" max="1792" width="10.25" style="4"/>
    <col min="1793" max="1793" width="2.75" style="4" customWidth="1"/>
    <col min="1794" max="1794" width="23" style="4" customWidth="1"/>
    <col min="1795" max="1795" width="39.25" style="4" customWidth="1"/>
    <col min="1796" max="1797" width="27.75" style="4" customWidth="1"/>
    <col min="1798" max="1798" width="13.75" style="4" customWidth="1"/>
    <col min="1799" max="1800" width="12.5" style="4" customWidth="1"/>
    <col min="1801" max="2048" width="10.25" style="4"/>
    <col min="2049" max="2049" width="2.75" style="4" customWidth="1"/>
    <col min="2050" max="2050" width="23" style="4" customWidth="1"/>
    <col min="2051" max="2051" width="39.25" style="4" customWidth="1"/>
    <col min="2052" max="2053" width="27.75" style="4" customWidth="1"/>
    <col min="2054" max="2054" width="13.75" style="4" customWidth="1"/>
    <col min="2055" max="2056" width="12.5" style="4" customWidth="1"/>
    <col min="2057" max="2304" width="10.25" style="4"/>
    <col min="2305" max="2305" width="2.75" style="4" customWidth="1"/>
    <col min="2306" max="2306" width="23" style="4" customWidth="1"/>
    <col min="2307" max="2307" width="39.25" style="4" customWidth="1"/>
    <col min="2308" max="2309" width="27.75" style="4" customWidth="1"/>
    <col min="2310" max="2310" width="13.75" style="4" customWidth="1"/>
    <col min="2311" max="2312" width="12.5" style="4" customWidth="1"/>
    <col min="2313" max="2560" width="10.25" style="4"/>
    <col min="2561" max="2561" width="2.75" style="4" customWidth="1"/>
    <col min="2562" max="2562" width="23" style="4" customWidth="1"/>
    <col min="2563" max="2563" width="39.25" style="4" customWidth="1"/>
    <col min="2564" max="2565" width="27.75" style="4" customWidth="1"/>
    <col min="2566" max="2566" width="13.75" style="4" customWidth="1"/>
    <col min="2567" max="2568" width="12.5" style="4" customWidth="1"/>
    <col min="2569" max="2816" width="10.25" style="4"/>
    <col min="2817" max="2817" width="2.75" style="4" customWidth="1"/>
    <col min="2818" max="2818" width="23" style="4" customWidth="1"/>
    <col min="2819" max="2819" width="39.25" style="4" customWidth="1"/>
    <col min="2820" max="2821" width="27.75" style="4" customWidth="1"/>
    <col min="2822" max="2822" width="13.75" style="4" customWidth="1"/>
    <col min="2823" max="2824" width="12.5" style="4" customWidth="1"/>
    <col min="2825" max="3072" width="10.25" style="4"/>
    <col min="3073" max="3073" width="2.75" style="4" customWidth="1"/>
    <col min="3074" max="3074" width="23" style="4" customWidth="1"/>
    <col min="3075" max="3075" width="39.25" style="4" customWidth="1"/>
    <col min="3076" max="3077" width="27.75" style="4" customWidth="1"/>
    <col min="3078" max="3078" width="13.75" style="4" customWidth="1"/>
    <col min="3079" max="3080" width="12.5" style="4" customWidth="1"/>
    <col min="3081" max="3328" width="10.25" style="4"/>
    <col min="3329" max="3329" width="2.75" style="4" customWidth="1"/>
    <col min="3330" max="3330" width="23" style="4" customWidth="1"/>
    <col min="3331" max="3331" width="39.25" style="4" customWidth="1"/>
    <col min="3332" max="3333" width="27.75" style="4" customWidth="1"/>
    <col min="3334" max="3334" width="13.75" style="4" customWidth="1"/>
    <col min="3335" max="3336" width="12.5" style="4" customWidth="1"/>
    <col min="3337" max="3584" width="10.25" style="4"/>
    <col min="3585" max="3585" width="2.75" style="4" customWidth="1"/>
    <col min="3586" max="3586" width="23" style="4" customWidth="1"/>
    <col min="3587" max="3587" width="39.25" style="4" customWidth="1"/>
    <col min="3588" max="3589" width="27.75" style="4" customWidth="1"/>
    <col min="3590" max="3590" width="13.75" style="4" customWidth="1"/>
    <col min="3591" max="3592" width="12.5" style="4" customWidth="1"/>
    <col min="3593" max="3840" width="10.25" style="4"/>
    <col min="3841" max="3841" width="2.75" style="4" customWidth="1"/>
    <col min="3842" max="3842" width="23" style="4" customWidth="1"/>
    <col min="3843" max="3843" width="39.25" style="4" customWidth="1"/>
    <col min="3844" max="3845" width="27.75" style="4" customWidth="1"/>
    <col min="3846" max="3846" width="13.75" style="4" customWidth="1"/>
    <col min="3847" max="3848" width="12.5" style="4" customWidth="1"/>
    <col min="3849" max="4096" width="10.25" style="4"/>
    <col min="4097" max="4097" width="2.75" style="4" customWidth="1"/>
    <col min="4098" max="4098" width="23" style="4" customWidth="1"/>
    <col min="4099" max="4099" width="39.25" style="4" customWidth="1"/>
    <col min="4100" max="4101" width="27.75" style="4" customWidth="1"/>
    <col min="4102" max="4102" width="13.75" style="4" customWidth="1"/>
    <col min="4103" max="4104" width="12.5" style="4" customWidth="1"/>
    <col min="4105" max="4352" width="10.25" style="4"/>
    <col min="4353" max="4353" width="2.75" style="4" customWidth="1"/>
    <col min="4354" max="4354" width="23" style="4" customWidth="1"/>
    <col min="4355" max="4355" width="39.25" style="4" customWidth="1"/>
    <col min="4356" max="4357" width="27.75" style="4" customWidth="1"/>
    <col min="4358" max="4358" width="13.75" style="4" customWidth="1"/>
    <col min="4359" max="4360" width="12.5" style="4" customWidth="1"/>
    <col min="4361" max="4608" width="10.25" style="4"/>
    <col min="4609" max="4609" width="2.75" style="4" customWidth="1"/>
    <col min="4610" max="4610" width="23" style="4" customWidth="1"/>
    <col min="4611" max="4611" width="39.25" style="4" customWidth="1"/>
    <col min="4612" max="4613" width="27.75" style="4" customWidth="1"/>
    <col min="4614" max="4614" width="13.75" style="4" customWidth="1"/>
    <col min="4615" max="4616" width="12.5" style="4" customWidth="1"/>
    <col min="4617" max="4864" width="10.25" style="4"/>
    <col min="4865" max="4865" width="2.75" style="4" customWidth="1"/>
    <col min="4866" max="4866" width="23" style="4" customWidth="1"/>
    <col min="4867" max="4867" width="39.25" style="4" customWidth="1"/>
    <col min="4868" max="4869" width="27.75" style="4" customWidth="1"/>
    <col min="4870" max="4870" width="13.75" style="4" customWidth="1"/>
    <col min="4871" max="4872" width="12.5" style="4" customWidth="1"/>
    <col min="4873" max="5120" width="10.25" style="4"/>
    <col min="5121" max="5121" width="2.75" style="4" customWidth="1"/>
    <col min="5122" max="5122" width="23" style="4" customWidth="1"/>
    <col min="5123" max="5123" width="39.25" style="4" customWidth="1"/>
    <col min="5124" max="5125" width="27.75" style="4" customWidth="1"/>
    <col min="5126" max="5126" width="13.75" style="4" customWidth="1"/>
    <col min="5127" max="5128" width="12.5" style="4" customWidth="1"/>
    <col min="5129" max="5376" width="10.25" style="4"/>
    <col min="5377" max="5377" width="2.75" style="4" customWidth="1"/>
    <col min="5378" max="5378" width="23" style="4" customWidth="1"/>
    <col min="5379" max="5379" width="39.25" style="4" customWidth="1"/>
    <col min="5380" max="5381" width="27.75" style="4" customWidth="1"/>
    <col min="5382" max="5382" width="13.75" style="4" customWidth="1"/>
    <col min="5383" max="5384" width="12.5" style="4" customWidth="1"/>
    <col min="5385" max="5632" width="10.25" style="4"/>
    <col min="5633" max="5633" width="2.75" style="4" customWidth="1"/>
    <col min="5634" max="5634" width="23" style="4" customWidth="1"/>
    <col min="5635" max="5635" width="39.25" style="4" customWidth="1"/>
    <col min="5636" max="5637" width="27.75" style="4" customWidth="1"/>
    <col min="5638" max="5638" width="13.75" style="4" customWidth="1"/>
    <col min="5639" max="5640" width="12.5" style="4" customWidth="1"/>
    <col min="5641" max="5888" width="10.25" style="4"/>
    <col min="5889" max="5889" width="2.75" style="4" customWidth="1"/>
    <col min="5890" max="5890" width="23" style="4" customWidth="1"/>
    <col min="5891" max="5891" width="39.25" style="4" customWidth="1"/>
    <col min="5892" max="5893" width="27.75" style="4" customWidth="1"/>
    <col min="5894" max="5894" width="13.75" style="4" customWidth="1"/>
    <col min="5895" max="5896" width="12.5" style="4" customWidth="1"/>
    <col min="5897" max="6144" width="10.25" style="4"/>
    <col min="6145" max="6145" width="2.75" style="4" customWidth="1"/>
    <col min="6146" max="6146" width="23" style="4" customWidth="1"/>
    <col min="6147" max="6147" width="39.25" style="4" customWidth="1"/>
    <col min="6148" max="6149" width="27.75" style="4" customWidth="1"/>
    <col min="6150" max="6150" width="13.75" style="4" customWidth="1"/>
    <col min="6151" max="6152" width="12.5" style="4" customWidth="1"/>
    <col min="6153" max="6400" width="10.25" style="4"/>
    <col min="6401" max="6401" width="2.75" style="4" customWidth="1"/>
    <col min="6402" max="6402" width="23" style="4" customWidth="1"/>
    <col min="6403" max="6403" width="39.25" style="4" customWidth="1"/>
    <col min="6404" max="6405" width="27.75" style="4" customWidth="1"/>
    <col min="6406" max="6406" width="13.75" style="4" customWidth="1"/>
    <col min="6407" max="6408" width="12.5" style="4" customWidth="1"/>
    <col min="6409" max="6656" width="10.25" style="4"/>
    <col min="6657" max="6657" width="2.75" style="4" customWidth="1"/>
    <col min="6658" max="6658" width="23" style="4" customWidth="1"/>
    <col min="6659" max="6659" width="39.25" style="4" customWidth="1"/>
    <col min="6660" max="6661" width="27.75" style="4" customWidth="1"/>
    <col min="6662" max="6662" width="13.75" style="4" customWidth="1"/>
    <col min="6663" max="6664" width="12.5" style="4" customWidth="1"/>
    <col min="6665" max="6912" width="10.25" style="4"/>
    <col min="6913" max="6913" width="2.75" style="4" customWidth="1"/>
    <col min="6914" max="6914" width="23" style="4" customWidth="1"/>
    <col min="6915" max="6915" width="39.25" style="4" customWidth="1"/>
    <col min="6916" max="6917" width="27.75" style="4" customWidth="1"/>
    <col min="6918" max="6918" width="13.75" style="4" customWidth="1"/>
    <col min="6919" max="6920" width="12.5" style="4" customWidth="1"/>
    <col min="6921" max="7168" width="10.25" style="4"/>
    <col min="7169" max="7169" width="2.75" style="4" customWidth="1"/>
    <col min="7170" max="7170" width="23" style="4" customWidth="1"/>
    <col min="7171" max="7171" width="39.25" style="4" customWidth="1"/>
    <col min="7172" max="7173" width="27.75" style="4" customWidth="1"/>
    <col min="7174" max="7174" width="13.75" style="4" customWidth="1"/>
    <col min="7175" max="7176" width="12.5" style="4" customWidth="1"/>
    <col min="7177" max="7424" width="10.25" style="4"/>
    <col min="7425" max="7425" width="2.75" style="4" customWidth="1"/>
    <col min="7426" max="7426" width="23" style="4" customWidth="1"/>
    <col min="7427" max="7427" width="39.25" style="4" customWidth="1"/>
    <col min="7428" max="7429" width="27.75" style="4" customWidth="1"/>
    <col min="7430" max="7430" width="13.75" style="4" customWidth="1"/>
    <col min="7431" max="7432" width="12.5" style="4" customWidth="1"/>
    <col min="7433" max="7680" width="10.25" style="4"/>
    <col min="7681" max="7681" width="2.75" style="4" customWidth="1"/>
    <col min="7682" max="7682" width="23" style="4" customWidth="1"/>
    <col min="7683" max="7683" width="39.25" style="4" customWidth="1"/>
    <col min="7684" max="7685" width="27.75" style="4" customWidth="1"/>
    <col min="7686" max="7686" width="13.75" style="4" customWidth="1"/>
    <col min="7687" max="7688" width="12.5" style="4" customWidth="1"/>
    <col min="7689" max="7936" width="10.25" style="4"/>
    <col min="7937" max="7937" width="2.75" style="4" customWidth="1"/>
    <col min="7938" max="7938" width="23" style="4" customWidth="1"/>
    <col min="7939" max="7939" width="39.25" style="4" customWidth="1"/>
    <col min="7940" max="7941" width="27.75" style="4" customWidth="1"/>
    <col min="7942" max="7942" width="13.75" style="4" customWidth="1"/>
    <col min="7943" max="7944" width="12.5" style="4" customWidth="1"/>
    <col min="7945" max="8192" width="10.25" style="4"/>
    <col min="8193" max="8193" width="2.75" style="4" customWidth="1"/>
    <col min="8194" max="8194" width="23" style="4" customWidth="1"/>
    <col min="8195" max="8195" width="39.25" style="4" customWidth="1"/>
    <col min="8196" max="8197" width="27.75" style="4" customWidth="1"/>
    <col min="8198" max="8198" width="13.75" style="4" customWidth="1"/>
    <col min="8199" max="8200" width="12.5" style="4" customWidth="1"/>
    <col min="8201" max="8448" width="10.25" style="4"/>
    <col min="8449" max="8449" width="2.75" style="4" customWidth="1"/>
    <col min="8450" max="8450" width="23" style="4" customWidth="1"/>
    <col min="8451" max="8451" width="39.25" style="4" customWidth="1"/>
    <col min="8452" max="8453" width="27.75" style="4" customWidth="1"/>
    <col min="8454" max="8454" width="13.75" style="4" customWidth="1"/>
    <col min="8455" max="8456" width="12.5" style="4" customWidth="1"/>
    <col min="8457" max="8704" width="10.25" style="4"/>
    <col min="8705" max="8705" width="2.75" style="4" customWidth="1"/>
    <col min="8706" max="8706" width="23" style="4" customWidth="1"/>
    <col min="8707" max="8707" width="39.25" style="4" customWidth="1"/>
    <col min="8708" max="8709" width="27.75" style="4" customWidth="1"/>
    <col min="8710" max="8710" width="13.75" style="4" customWidth="1"/>
    <col min="8711" max="8712" width="12.5" style="4" customWidth="1"/>
    <col min="8713" max="8960" width="10.25" style="4"/>
    <col min="8961" max="8961" width="2.75" style="4" customWidth="1"/>
    <col min="8962" max="8962" width="23" style="4" customWidth="1"/>
    <col min="8963" max="8963" width="39.25" style="4" customWidth="1"/>
    <col min="8964" max="8965" width="27.75" style="4" customWidth="1"/>
    <col min="8966" max="8966" width="13.75" style="4" customWidth="1"/>
    <col min="8967" max="8968" width="12.5" style="4" customWidth="1"/>
    <col min="8969" max="9216" width="10.25" style="4"/>
    <col min="9217" max="9217" width="2.75" style="4" customWidth="1"/>
    <col min="9218" max="9218" width="23" style="4" customWidth="1"/>
    <col min="9219" max="9219" width="39.25" style="4" customWidth="1"/>
    <col min="9220" max="9221" width="27.75" style="4" customWidth="1"/>
    <col min="9222" max="9222" width="13.75" style="4" customWidth="1"/>
    <col min="9223" max="9224" width="12.5" style="4" customWidth="1"/>
    <col min="9225" max="9472" width="10.25" style="4"/>
    <col min="9473" max="9473" width="2.75" style="4" customWidth="1"/>
    <col min="9474" max="9474" width="23" style="4" customWidth="1"/>
    <col min="9475" max="9475" width="39.25" style="4" customWidth="1"/>
    <col min="9476" max="9477" width="27.75" style="4" customWidth="1"/>
    <col min="9478" max="9478" width="13.75" style="4" customWidth="1"/>
    <col min="9479" max="9480" width="12.5" style="4" customWidth="1"/>
    <col min="9481" max="9728" width="10.25" style="4"/>
    <col min="9729" max="9729" width="2.75" style="4" customWidth="1"/>
    <col min="9730" max="9730" width="23" style="4" customWidth="1"/>
    <col min="9731" max="9731" width="39.25" style="4" customWidth="1"/>
    <col min="9732" max="9733" width="27.75" style="4" customWidth="1"/>
    <col min="9734" max="9734" width="13.75" style="4" customWidth="1"/>
    <col min="9735" max="9736" width="12.5" style="4" customWidth="1"/>
    <col min="9737" max="9984" width="10.25" style="4"/>
    <col min="9985" max="9985" width="2.75" style="4" customWidth="1"/>
    <col min="9986" max="9986" width="23" style="4" customWidth="1"/>
    <col min="9987" max="9987" width="39.25" style="4" customWidth="1"/>
    <col min="9988" max="9989" width="27.75" style="4" customWidth="1"/>
    <col min="9990" max="9990" width="13.75" style="4" customWidth="1"/>
    <col min="9991" max="9992" width="12.5" style="4" customWidth="1"/>
    <col min="9993" max="10240" width="10.25" style="4"/>
    <col min="10241" max="10241" width="2.75" style="4" customWidth="1"/>
    <col min="10242" max="10242" width="23" style="4" customWidth="1"/>
    <col min="10243" max="10243" width="39.25" style="4" customWidth="1"/>
    <col min="10244" max="10245" width="27.75" style="4" customWidth="1"/>
    <col min="10246" max="10246" width="13.75" style="4" customWidth="1"/>
    <col min="10247" max="10248" width="12.5" style="4" customWidth="1"/>
    <col min="10249" max="10496" width="10.25" style="4"/>
    <col min="10497" max="10497" width="2.75" style="4" customWidth="1"/>
    <col min="10498" max="10498" width="23" style="4" customWidth="1"/>
    <col min="10499" max="10499" width="39.25" style="4" customWidth="1"/>
    <col min="10500" max="10501" width="27.75" style="4" customWidth="1"/>
    <col min="10502" max="10502" width="13.75" style="4" customWidth="1"/>
    <col min="10503" max="10504" width="12.5" style="4" customWidth="1"/>
    <col min="10505" max="10752" width="10.25" style="4"/>
    <col min="10753" max="10753" width="2.75" style="4" customWidth="1"/>
    <col min="10754" max="10754" width="23" style="4" customWidth="1"/>
    <col min="10755" max="10755" width="39.25" style="4" customWidth="1"/>
    <col min="10756" max="10757" width="27.75" style="4" customWidth="1"/>
    <col min="10758" max="10758" width="13.75" style="4" customWidth="1"/>
    <col min="10759" max="10760" width="12.5" style="4" customWidth="1"/>
    <col min="10761" max="11008" width="10.25" style="4"/>
    <col min="11009" max="11009" width="2.75" style="4" customWidth="1"/>
    <col min="11010" max="11010" width="23" style="4" customWidth="1"/>
    <col min="11011" max="11011" width="39.25" style="4" customWidth="1"/>
    <col min="11012" max="11013" width="27.75" style="4" customWidth="1"/>
    <col min="11014" max="11014" width="13.75" style="4" customWidth="1"/>
    <col min="11015" max="11016" width="12.5" style="4" customWidth="1"/>
    <col min="11017" max="11264" width="10.25" style="4"/>
    <col min="11265" max="11265" width="2.75" style="4" customWidth="1"/>
    <col min="11266" max="11266" width="23" style="4" customWidth="1"/>
    <col min="11267" max="11267" width="39.25" style="4" customWidth="1"/>
    <col min="11268" max="11269" width="27.75" style="4" customWidth="1"/>
    <col min="11270" max="11270" width="13.75" style="4" customWidth="1"/>
    <col min="11271" max="11272" width="12.5" style="4" customWidth="1"/>
    <col min="11273" max="11520" width="10.25" style="4"/>
    <col min="11521" max="11521" width="2.75" style="4" customWidth="1"/>
    <col min="11522" max="11522" width="23" style="4" customWidth="1"/>
    <col min="11523" max="11523" width="39.25" style="4" customWidth="1"/>
    <col min="11524" max="11525" width="27.75" style="4" customWidth="1"/>
    <col min="11526" max="11526" width="13.75" style="4" customWidth="1"/>
    <col min="11527" max="11528" width="12.5" style="4" customWidth="1"/>
    <col min="11529" max="11776" width="10.25" style="4"/>
    <col min="11777" max="11777" width="2.75" style="4" customWidth="1"/>
    <col min="11778" max="11778" width="23" style="4" customWidth="1"/>
    <col min="11779" max="11779" width="39.25" style="4" customWidth="1"/>
    <col min="11780" max="11781" width="27.75" style="4" customWidth="1"/>
    <col min="11782" max="11782" width="13.75" style="4" customWidth="1"/>
    <col min="11783" max="11784" width="12.5" style="4" customWidth="1"/>
    <col min="11785" max="12032" width="10.25" style="4"/>
    <col min="12033" max="12033" width="2.75" style="4" customWidth="1"/>
    <col min="12034" max="12034" width="23" style="4" customWidth="1"/>
    <col min="12035" max="12035" width="39.25" style="4" customWidth="1"/>
    <col min="12036" max="12037" width="27.75" style="4" customWidth="1"/>
    <col min="12038" max="12038" width="13.75" style="4" customWidth="1"/>
    <col min="12039" max="12040" width="12.5" style="4" customWidth="1"/>
    <col min="12041" max="12288" width="10.25" style="4"/>
    <col min="12289" max="12289" width="2.75" style="4" customWidth="1"/>
    <col min="12290" max="12290" width="23" style="4" customWidth="1"/>
    <col min="12291" max="12291" width="39.25" style="4" customWidth="1"/>
    <col min="12292" max="12293" width="27.75" style="4" customWidth="1"/>
    <col min="12294" max="12294" width="13.75" style="4" customWidth="1"/>
    <col min="12295" max="12296" width="12.5" style="4" customWidth="1"/>
    <col min="12297" max="12544" width="10.25" style="4"/>
    <col min="12545" max="12545" width="2.75" style="4" customWidth="1"/>
    <col min="12546" max="12546" width="23" style="4" customWidth="1"/>
    <col min="12547" max="12547" width="39.25" style="4" customWidth="1"/>
    <col min="12548" max="12549" width="27.75" style="4" customWidth="1"/>
    <col min="12550" max="12550" width="13.75" style="4" customWidth="1"/>
    <col min="12551" max="12552" width="12.5" style="4" customWidth="1"/>
    <col min="12553" max="12800" width="10.25" style="4"/>
    <col min="12801" max="12801" width="2.75" style="4" customWidth="1"/>
    <col min="12802" max="12802" width="23" style="4" customWidth="1"/>
    <col min="12803" max="12803" width="39.25" style="4" customWidth="1"/>
    <col min="12804" max="12805" width="27.75" style="4" customWidth="1"/>
    <col min="12806" max="12806" width="13.75" style="4" customWidth="1"/>
    <col min="12807" max="12808" width="12.5" style="4" customWidth="1"/>
    <col min="12809" max="13056" width="10.25" style="4"/>
    <col min="13057" max="13057" width="2.75" style="4" customWidth="1"/>
    <col min="13058" max="13058" width="23" style="4" customWidth="1"/>
    <col min="13059" max="13059" width="39.25" style="4" customWidth="1"/>
    <col min="13060" max="13061" width="27.75" style="4" customWidth="1"/>
    <col min="13062" max="13062" width="13.75" style="4" customWidth="1"/>
    <col min="13063" max="13064" width="12.5" style="4" customWidth="1"/>
    <col min="13065" max="13312" width="10.25" style="4"/>
    <col min="13313" max="13313" width="2.75" style="4" customWidth="1"/>
    <col min="13314" max="13314" width="23" style="4" customWidth="1"/>
    <col min="13315" max="13315" width="39.25" style="4" customWidth="1"/>
    <col min="13316" max="13317" width="27.75" style="4" customWidth="1"/>
    <col min="13318" max="13318" width="13.75" style="4" customWidth="1"/>
    <col min="13319" max="13320" width="12.5" style="4" customWidth="1"/>
    <col min="13321" max="13568" width="10.25" style="4"/>
    <col min="13569" max="13569" width="2.75" style="4" customWidth="1"/>
    <col min="13570" max="13570" width="23" style="4" customWidth="1"/>
    <col min="13571" max="13571" width="39.25" style="4" customWidth="1"/>
    <col min="13572" max="13573" width="27.75" style="4" customWidth="1"/>
    <col min="13574" max="13574" width="13.75" style="4" customWidth="1"/>
    <col min="13575" max="13576" width="12.5" style="4" customWidth="1"/>
    <col min="13577" max="13824" width="10.25" style="4"/>
    <col min="13825" max="13825" width="2.75" style="4" customWidth="1"/>
    <col min="13826" max="13826" width="23" style="4" customWidth="1"/>
    <col min="13827" max="13827" width="39.25" style="4" customWidth="1"/>
    <col min="13828" max="13829" width="27.75" style="4" customWidth="1"/>
    <col min="13830" max="13830" width="13.75" style="4" customWidth="1"/>
    <col min="13831" max="13832" width="12.5" style="4" customWidth="1"/>
    <col min="13833" max="14080" width="10.25" style="4"/>
    <col min="14081" max="14081" width="2.75" style="4" customWidth="1"/>
    <col min="14082" max="14082" width="23" style="4" customWidth="1"/>
    <col min="14083" max="14083" width="39.25" style="4" customWidth="1"/>
    <col min="14084" max="14085" width="27.75" style="4" customWidth="1"/>
    <col min="14086" max="14086" width="13.75" style="4" customWidth="1"/>
    <col min="14087" max="14088" width="12.5" style="4" customWidth="1"/>
    <col min="14089" max="14336" width="10.25" style="4"/>
    <col min="14337" max="14337" width="2.75" style="4" customWidth="1"/>
    <col min="14338" max="14338" width="23" style="4" customWidth="1"/>
    <col min="14339" max="14339" width="39.25" style="4" customWidth="1"/>
    <col min="14340" max="14341" width="27.75" style="4" customWidth="1"/>
    <col min="14342" max="14342" width="13.75" style="4" customWidth="1"/>
    <col min="14343" max="14344" width="12.5" style="4" customWidth="1"/>
    <col min="14345" max="14592" width="10.25" style="4"/>
    <col min="14593" max="14593" width="2.75" style="4" customWidth="1"/>
    <col min="14594" max="14594" width="23" style="4" customWidth="1"/>
    <col min="14595" max="14595" width="39.25" style="4" customWidth="1"/>
    <col min="14596" max="14597" width="27.75" style="4" customWidth="1"/>
    <col min="14598" max="14598" width="13.75" style="4" customWidth="1"/>
    <col min="14599" max="14600" width="12.5" style="4" customWidth="1"/>
    <col min="14601" max="14848" width="10.25" style="4"/>
    <col min="14849" max="14849" width="2.75" style="4" customWidth="1"/>
    <col min="14850" max="14850" width="23" style="4" customWidth="1"/>
    <col min="14851" max="14851" width="39.25" style="4" customWidth="1"/>
    <col min="14852" max="14853" width="27.75" style="4" customWidth="1"/>
    <col min="14854" max="14854" width="13.75" style="4" customWidth="1"/>
    <col min="14855" max="14856" width="12.5" style="4" customWidth="1"/>
    <col min="14857" max="15104" width="10.25" style="4"/>
    <col min="15105" max="15105" width="2.75" style="4" customWidth="1"/>
    <col min="15106" max="15106" width="23" style="4" customWidth="1"/>
    <col min="15107" max="15107" width="39.25" style="4" customWidth="1"/>
    <col min="15108" max="15109" width="27.75" style="4" customWidth="1"/>
    <col min="15110" max="15110" width="13.75" style="4" customWidth="1"/>
    <col min="15111" max="15112" width="12.5" style="4" customWidth="1"/>
    <col min="15113" max="15360" width="10.25" style="4"/>
    <col min="15361" max="15361" width="2.75" style="4" customWidth="1"/>
    <col min="15362" max="15362" width="23" style="4" customWidth="1"/>
    <col min="15363" max="15363" width="39.25" style="4" customWidth="1"/>
    <col min="15364" max="15365" width="27.75" style="4" customWidth="1"/>
    <col min="15366" max="15366" width="13.75" style="4" customWidth="1"/>
    <col min="15367" max="15368" width="12.5" style="4" customWidth="1"/>
    <col min="15369" max="15616" width="10.25" style="4"/>
    <col min="15617" max="15617" width="2.75" style="4" customWidth="1"/>
    <col min="15618" max="15618" width="23" style="4" customWidth="1"/>
    <col min="15619" max="15619" width="39.25" style="4" customWidth="1"/>
    <col min="15620" max="15621" width="27.75" style="4" customWidth="1"/>
    <col min="15622" max="15622" width="13.75" style="4" customWidth="1"/>
    <col min="15623" max="15624" width="12.5" style="4" customWidth="1"/>
    <col min="15625" max="15872" width="10.25" style="4"/>
    <col min="15873" max="15873" width="2.75" style="4" customWidth="1"/>
    <col min="15874" max="15874" width="23" style="4" customWidth="1"/>
    <col min="15875" max="15875" width="39.25" style="4" customWidth="1"/>
    <col min="15876" max="15877" width="27.75" style="4" customWidth="1"/>
    <col min="15878" max="15878" width="13.75" style="4" customWidth="1"/>
    <col min="15879" max="15880" width="12.5" style="4" customWidth="1"/>
    <col min="15881" max="16128" width="10.25" style="4"/>
    <col min="16129" max="16129" width="2.75" style="4" customWidth="1"/>
    <col min="16130" max="16130" width="23" style="4" customWidth="1"/>
    <col min="16131" max="16131" width="39.25" style="4" customWidth="1"/>
    <col min="16132" max="16133" width="27.75" style="4" customWidth="1"/>
    <col min="16134" max="16134" width="13.75" style="4" customWidth="1"/>
    <col min="16135" max="16136" width="12.5" style="4" customWidth="1"/>
    <col min="16137" max="16384" width="10.25" style="4"/>
  </cols>
  <sheetData>
    <row r="1" spans="1:6" x14ac:dyDescent="0.35">
      <c r="A1" s="1"/>
      <c r="B1" s="2"/>
      <c r="C1" s="2"/>
      <c r="D1" s="2"/>
      <c r="E1" s="3"/>
    </row>
    <row r="2" spans="1:6" x14ac:dyDescent="0.35">
      <c r="A2" s="6"/>
      <c r="B2" s="7"/>
      <c r="C2" s="7"/>
      <c r="E2" s="8"/>
    </row>
    <row r="3" spans="1:6" ht="15.65" customHeight="1" x14ac:dyDescent="0.35">
      <c r="A3" s="9" t="s">
        <v>0</v>
      </c>
      <c r="B3" s="10"/>
      <c r="C3" s="10"/>
      <c r="D3" s="10"/>
      <c r="E3" s="11"/>
    </row>
    <row r="4" spans="1:6" ht="12" customHeight="1" x14ac:dyDescent="0.35">
      <c r="A4" s="12" t="s">
        <v>1</v>
      </c>
      <c r="B4" s="12"/>
      <c r="C4" s="12"/>
      <c r="D4" s="12"/>
      <c r="E4" s="12"/>
    </row>
    <row r="5" spans="1:6" ht="11.15" customHeight="1" x14ac:dyDescent="0.35">
      <c r="A5" s="13" t="s">
        <v>2</v>
      </c>
      <c r="B5" s="14"/>
      <c r="C5" s="14"/>
      <c r="D5" s="14"/>
      <c r="E5" s="15"/>
    </row>
    <row r="6" spans="1:6" ht="11.15" customHeight="1" x14ac:dyDescent="0.35">
      <c r="A6" s="12" t="s">
        <v>3</v>
      </c>
      <c r="B6" s="12"/>
      <c r="C6" s="12"/>
      <c r="D6" s="12"/>
      <c r="E6" s="12"/>
    </row>
    <row r="7" spans="1:6" ht="15" customHeight="1" x14ac:dyDescent="0.35">
      <c r="A7" s="16" t="s">
        <v>4</v>
      </c>
      <c r="B7" s="16"/>
      <c r="C7" s="16"/>
      <c r="D7" s="16"/>
      <c r="E7" s="16"/>
    </row>
    <row r="8" spans="1:6" ht="8.15" customHeight="1" thickBot="1" x14ac:dyDescent="0.4">
      <c r="A8" s="17"/>
      <c r="B8" s="18"/>
      <c r="C8" s="18"/>
      <c r="D8" s="18"/>
      <c r="E8" s="19"/>
    </row>
    <row r="9" spans="1:6" ht="17.25" customHeight="1" thickBot="1" x14ac:dyDescent="0.4">
      <c r="A9" s="20" t="s">
        <v>5</v>
      </c>
      <c r="B9" s="20"/>
      <c r="C9" s="20"/>
      <c r="D9" s="20"/>
      <c r="E9" s="20"/>
    </row>
    <row r="10" spans="1:6" ht="22.15" customHeight="1" thickBot="1" x14ac:dyDescent="0.4">
      <c r="A10" s="21" t="s">
        <v>6</v>
      </c>
      <c r="B10" s="21"/>
      <c r="C10" s="21"/>
      <c r="D10" s="21"/>
      <c r="E10" s="21"/>
    </row>
    <row r="11" spans="1:6" ht="14.25" customHeight="1" x14ac:dyDescent="0.35">
      <c r="A11" s="1"/>
      <c r="B11" s="2"/>
      <c r="C11" s="2"/>
      <c r="D11" s="22">
        <v>45627</v>
      </c>
      <c r="E11" s="23">
        <v>45597</v>
      </c>
    </row>
    <row r="12" spans="1:6" x14ac:dyDescent="0.35">
      <c r="A12" s="24" t="s">
        <v>7</v>
      </c>
      <c r="B12" s="24"/>
      <c r="C12" s="24"/>
      <c r="D12" s="25">
        <f>D13+D15+D14+D16</f>
        <v>801582.71</v>
      </c>
      <c r="E12" s="26">
        <f>E13+E15+E14+E16</f>
        <v>676276.85000000009</v>
      </c>
      <c r="F12" s="5"/>
    </row>
    <row r="13" spans="1:6" x14ac:dyDescent="0.35">
      <c r="A13" s="27"/>
      <c r="B13" s="28" t="s">
        <v>8</v>
      </c>
      <c r="C13" s="28"/>
      <c r="D13" s="29">
        <f>352699.45-73824.93</f>
        <v>278874.52</v>
      </c>
      <c r="E13" s="30">
        <f>245499.2-26921.69</f>
        <v>218577.51</v>
      </c>
    </row>
    <row r="14" spans="1:6" x14ac:dyDescent="0.35">
      <c r="A14" s="27"/>
      <c r="B14" s="28" t="s">
        <v>9</v>
      </c>
      <c r="C14" s="28"/>
      <c r="D14" s="31">
        <v>0</v>
      </c>
      <c r="E14" s="32">
        <v>0</v>
      </c>
      <c r="F14" s="5"/>
    </row>
    <row r="15" spans="1:6" x14ac:dyDescent="0.35">
      <c r="A15" s="33"/>
      <c r="B15" s="34" t="s">
        <v>10</v>
      </c>
      <c r="C15" s="34"/>
      <c r="D15" s="29">
        <v>522708.19</v>
      </c>
      <c r="E15" s="30">
        <v>457699.34</v>
      </c>
    </row>
    <row r="16" spans="1:6" ht="15" customHeight="1" x14ac:dyDescent="0.35">
      <c r="A16" s="33"/>
      <c r="B16" s="28"/>
      <c r="C16" s="28"/>
      <c r="D16" s="35"/>
      <c r="E16" s="36"/>
    </row>
    <row r="17" spans="1:6" x14ac:dyDescent="0.35">
      <c r="A17" s="37" t="s">
        <v>11</v>
      </c>
      <c r="B17" s="38"/>
      <c r="C17" s="38"/>
      <c r="D17" s="25">
        <f>D12</f>
        <v>801582.71</v>
      </c>
      <c r="E17" s="26">
        <f>E12</f>
        <v>676276.85000000009</v>
      </c>
    </row>
    <row r="18" spans="1:6" ht="8.15" customHeight="1" x14ac:dyDescent="0.35">
      <c r="A18" s="37"/>
      <c r="B18" s="38"/>
      <c r="C18" s="38"/>
      <c r="D18" s="39"/>
      <c r="E18" s="40"/>
    </row>
    <row r="19" spans="1:6" x14ac:dyDescent="0.35">
      <c r="A19" s="24" t="s">
        <v>12</v>
      </c>
      <c r="B19" s="24"/>
      <c r="C19" s="24"/>
      <c r="D19" s="41">
        <f>D20+D21+D22+D23+D24+D25+D26+D27</f>
        <v>-1074113.8299999998</v>
      </c>
      <c r="E19" s="42">
        <f>E20+E21+E22+E23+E24+E25+E26+E27</f>
        <v>-944674.14</v>
      </c>
    </row>
    <row r="20" spans="1:6" x14ac:dyDescent="0.35">
      <c r="A20" s="6"/>
      <c r="B20" s="43" t="s">
        <v>13</v>
      </c>
      <c r="C20" s="43"/>
      <c r="D20" s="44">
        <v>106652.37</v>
      </c>
      <c r="E20" s="45">
        <v>46277.13</v>
      </c>
    </row>
    <row r="21" spans="1:6" x14ac:dyDescent="0.35">
      <c r="A21" s="6"/>
      <c r="B21" s="43" t="s">
        <v>14</v>
      </c>
      <c r="C21" s="43"/>
      <c r="D21" s="35">
        <f>-83270.6-223743.49+410.01-299707.52+97533.56-716018.71+331958.86-17570-4687.92</f>
        <v>-915095.81</v>
      </c>
      <c r="E21" s="36">
        <f>-65638.6-172444.07+426.55-134828.22+3367.02-356801.18-1673.21</f>
        <v>-727591.71</v>
      </c>
      <c r="F21" s="5"/>
    </row>
    <row r="22" spans="1:6" x14ac:dyDescent="0.35">
      <c r="A22" s="6"/>
      <c r="B22" s="43" t="s">
        <v>15</v>
      </c>
      <c r="C22" s="43"/>
      <c r="D22" s="46">
        <f>-9741.21-36559.78-13676.51-5657.46-83316.53-480-10811.95-11688.37-34874.93-7261.9-3787.41-14653.97+648.76</f>
        <v>-231861.25999999998</v>
      </c>
      <c r="E22" s="47">
        <f>-12444.27-38664.1-15698.04-6508.44-764.5-83503.65-11110.93-21911.04-3954.51-7822.23-8853.53</f>
        <v>-211235.24000000002</v>
      </c>
      <c r="F22" s="5"/>
    </row>
    <row r="23" spans="1:6" x14ac:dyDescent="0.35">
      <c r="A23" s="6"/>
      <c r="B23" s="43" t="s">
        <v>16</v>
      </c>
      <c r="C23" s="43"/>
      <c r="D23" s="46">
        <v>-5427.23</v>
      </c>
      <c r="E23" s="47">
        <v>-2401.2800000000002</v>
      </c>
      <c r="F23" s="5"/>
    </row>
    <row r="24" spans="1:6" x14ac:dyDescent="0.35">
      <c r="A24" s="6"/>
      <c r="B24" s="43" t="s">
        <v>17</v>
      </c>
      <c r="C24" s="43"/>
      <c r="D24" s="31">
        <v>-42233.04</v>
      </c>
      <c r="E24" s="32">
        <v>-33598.76</v>
      </c>
    </row>
    <row r="25" spans="1:6" x14ac:dyDescent="0.35">
      <c r="A25" s="6"/>
      <c r="B25" s="43" t="s">
        <v>18</v>
      </c>
      <c r="C25" s="43"/>
      <c r="D25" s="31">
        <v>-14952.91</v>
      </c>
      <c r="E25" s="32">
        <v>-16124.28</v>
      </c>
    </row>
    <row r="26" spans="1:6" x14ac:dyDescent="0.35">
      <c r="A26" s="6"/>
      <c r="B26" s="43" t="s">
        <v>19</v>
      </c>
      <c r="C26" s="43"/>
      <c r="D26" s="29">
        <f>28804.05</f>
        <v>28804.05</v>
      </c>
      <c r="E26" s="30">
        <v>0</v>
      </c>
      <c r="F26" s="5"/>
    </row>
    <row r="27" spans="1:6" ht="17.25" customHeight="1" x14ac:dyDescent="0.35">
      <c r="A27" s="27"/>
      <c r="B27" s="28"/>
      <c r="C27" s="28"/>
      <c r="D27" s="31"/>
      <c r="E27" s="32"/>
    </row>
    <row r="28" spans="1:6" x14ac:dyDescent="0.35">
      <c r="A28" s="37" t="s">
        <v>20</v>
      </c>
      <c r="B28" s="38"/>
      <c r="C28" s="38"/>
      <c r="D28" s="41">
        <f>D17+D19</f>
        <v>-272531.11999999988</v>
      </c>
      <c r="E28" s="42">
        <f>E17+E19</f>
        <v>-268397.28999999992</v>
      </c>
      <c r="F28" s="5"/>
    </row>
    <row r="29" spans="1:6" x14ac:dyDescent="0.35">
      <c r="A29" s="37"/>
      <c r="B29" s="38"/>
      <c r="C29" s="38"/>
      <c r="D29" s="39"/>
      <c r="E29" s="40"/>
    </row>
    <row r="30" spans="1:6" x14ac:dyDescent="0.35">
      <c r="A30" s="37" t="s">
        <v>21</v>
      </c>
      <c r="B30" s="38"/>
      <c r="C30" s="38"/>
      <c r="D30" s="48">
        <f>D31+D32</f>
        <v>-2086.0699999999997</v>
      </c>
      <c r="E30" s="49">
        <f>E31+E32</f>
        <v>0</v>
      </c>
      <c r="F30" s="5"/>
    </row>
    <row r="31" spans="1:6" x14ac:dyDescent="0.35">
      <c r="A31" s="6"/>
      <c r="B31" s="50" t="s">
        <v>22</v>
      </c>
      <c r="C31" s="38"/>
      <c r="D31" s="31">
        <v>-2088.4899999999998</v>
      </c>
      <c r="E31" s="32">
        <v>0</v>
      </c>
    </row>
    <row r="32" spans="1:6" x14ac:dyDescent="0.35">
      <c r="A32" s="6"/>
      <c r="B32" s="50" t="s">
        <v>23</v>
      </c>
      <c r="C32" s="38"/>
      <c r="D32" s="31">
        <v>2.42</v>
      </c>
      <c r="E32" s="32">
        <v>0</v>
      </c>
    </row>
    <row r="33" spans="1:8" x14ac:dyDescent="0.35">
      <c r="A33" s="27"/>
      <c r="B33" s="28"/>
      <c r="C33" s="38"/>
      <c r="D33" s="39"/>
      <c r="E33" s="40"/>
    </row>
    <row r="34" spans="1:8" x14ac:dyDescent="0.35">
      <c r="A34" s="37" t="s">
        <v>24</v>
      </c>
      <c r="B34" s="38"/>
      <c r="C34" s="38"/>
      <c r="D34" s="41">
        <f>SUM(D35:D39)</f>
        <v>-63317.309999999969</v>
      </c>
      <c r="E34" s="42">
        <f>SUM(E35:E39)</f>
        <v>-43493.530000000006</v>
      </c>
    </row>
    <row r="35" spans="1:8" x14ac:dyDescent="0.35">
      <c r="A35" s="27" t="s">
        <v>25</v>
      </c>
      <c r="B35" s="28"/>
      <c r="C35" s="28"/>
      <c r="D35" s="31">
        <f>-19727.58-7200.94</f>
        <v>-26928.52</v>
      </c>
      <c r="E35" s="32">
        <f>-19727.58-7201.01</f>
        <v>-26928.590000000004</v>
      </c>
    </row>
    <row r="36" spans="1:8" x14ac:dyDescent="0.35">
      <c r="A36" s="27" t="s">
        <v>26</v>
      </c>
      <c r="B36" s="28"/>
      <c r="C36" s="28"/>
      <c r="D36" s="31">
        <f>-215776.31+68672.83</f>
        <v>-147103.47999999998</v>
      </c>
      <c r="E36" s="32">
        <f>-98540.96+67338.88</f>
        <v>-31202.080000000002</v>
      </c>
      <c r="H36" s="5"/>
    </row>
    <row r="37" spans="1:8" x14ac:dyDescent="0.35">
      <c r="A37" s="27" t="s">
        <v>27</v>
      </c>
      <c r="B37" s="28"/>
      <c r="C37" s="28"/>
      <c r="D37" s="31">
        <v>0</v>
      </c>
      <c r="E37" s="32">
        <v>0</v>
      </c>
      <c r="H37" s="5"/>
    </row>
    <row r="38" spans="1:8" x14ac:dyDescent="0.35">
      <c r="A38" s="27" t="s">
        <v>28</v>
      </c>
      <c r="B38" s="38"/>
      <c r="C38" s="38"/>
      <c r="D38" s="31">
        <f>110720.14-5.45</f>
        <v>110714.69</v>
      </c>
      <c r="E38" s="32">
        <f>14730.09-92.95</f>
        <v>14637.14</v>
      </c>
      <c r="H38" s="5"/>
    </row>
    <row r="39" spans="1:8" x14ac:dyDescent="0.35">
      <c r="A39" s="27" t="s">
        <v>29</v>
      </c>
      <c r="B39" s="38"/>
      <c r="C39" s="38"/>
      <c r="D39" s="31">
        <v>0</v>
      </c>
      <c r="E39" s="32">
        <v>0</v>
      </c>
    </row>
    <row r="40" spans="1:8" x14ac:dyDescent="0.35">
      <c r="A40" s="37"/>
      <c r="B40" s="38"/>
      <c r="C40" s="38"/>
      <c r="D40" s="39"/>
      <c r="E40" s="40"/>
    </row>
    <row r="41" spans="1:8" ht="15.75" customHeight="1" x14ac:dyDescent="0.35">
      <c r="A41" s="51" t="s">
        <v>30</v>
      </c>
      <c r="B41" s="51"/>
      <c r="C41" s="51"/>
      <c r="D41" s="41">
        <f>D28+D30+D34</f>
        <v>-337934.49999999988</v>
      </c>
      <c r="E41" s="42">
        <f>E28+E30+E34</f>
        <v>-311890.81999999995</v>
      </c>
    </row>
    <row r="42" spans="1:8" x14ac:dyDescent="0.35">
      <c r="A42" s="52"/>
      <c r="B42" s="53"/>
      <c r="C42" s="53"/>
      <c r="D42" s="54"/>
      <c r="E42" s="55"/>
    </row>
    <row r="43" spans="1:8" x14ac:dyDescent="0.35">
      <c r="A43" s="37" t="s">
        <v>31</v>
      </c>
      <c r="B43" s="38"/>
      <c r="C43" s="38"/>
      <c r="D43" s="41">
        <f>D44+D45</f>
        <v>0</v>
      </c>
      <c r="E43" s="42">
        <f>E44+E45</f>
        <v>0</v>
      </c>
    </row>
    <row r="44" spans="1:8" x14ac:dyDescent="0.35">
      <c r="A44" s="27" t="s">
        <v>32</v>
      </c>
      <c r="B44" s="28"/>
      <c r="C44" s="28"/>
      <c r="D44" s="31">
        <v>0</v>
      </c>
      <c r="E44" s="32">
        <v>0</v>
      </c>
    </row>
    <row r="45" spans="1:8" x14ac:dyDescent="0.35">
      <c r="A45" s="27" t="s">
        <v>33</v>
      </c>
      <c r="B45" s="56"/>
      <c r="C45" s="56"/>
      <c r="D45" s="31">
        <v>0</v>
      </c>
      <c r="E45" s="32">
        <v>0</v>
      </c>
      <c r="F45" s="5"/>
    </row>
    <row r="46" spans="1:8" ht="8.15" customHeight="1" thickBot="1" x14ac:dyDescent="0.4">
      <c r="A46" s="57"/>
      <c r="B46" s="58"/>
      <c r="C46" s="58"/>
      <c r="D46" s="59"/>
      <c r="E46" s="60"/>
    </row>
    <row r="47" spans="1:8" ht="16" thickBot="1" x14ac:dyDescent="0.4">
      <c r="A47" s="61" t="s">
        <v>34</v>
      </c>
      <c r="B47" s="61"/>
      <c r="C47" s="62"/>
      <c r="D47" s="63">
        <f>D41+D44+D45</f>
        <v>-337934.49999999988</v>
      </c>
      <c r="E47" s="64">
        <f>E41+E44+E45</f>
        <v>-311890.81999999995</v>
      </c>
      <c r="F47" s="65"/>
    </row>
    <row r="48" spans="1:8" x14ac:dyDescent="0.35">
      <c r="A48" s="1"/>
      <c r="B48" s="2"/>
      <c r="C48" s="2"/>
      <c r="D48" s="66"/>
      <c r="E48" s="3"/>
    </row>
    <row r="49" spans="1:6" x14ac:dyDescent="0.35">
      <c r="A49" s="6"/>
      <c r="B49" s="7"/>
      <c r="C49" s="7"/>
      <c r="D49" s="67"/>
      <c r="E49" s="8"/>
    </row>
    <row r="50" spans="1:6" x14ac:dyDescent="0.35">
      <c r="A50" s="6"/>
      <c r="B50" s="7"/>
      <c r="C50" s="7"/>
      <c r="D50" s="68"/>
      <c r="E50" s="8"/>
    </row>
    <row r="51" spans="1:6" x14ac:dyDescent="0.35">
      <c r="A51" s="69" t="s">
        <v>35</v>
      </c>
      <c r="B51" s="69"/>
      <c r="C51" s="69"/>
      <c r="D51" s="70" t="s">
        <v>36</v>
      </c>
      <c r="E51" s="70"/>
    </row>
    <row r="52" spans="1:6" x14ac:dyDescent="0.35">
      <c r="A52" s="71" t="s">
        <v>37</v>
      </c>
      <c r="B52" s="71"/>
      <c r="C52" s="71"/>
      <c r="D52" s="72" t="s">
        <v>38</v>
      </c>
      <c r="E52" s="72"/>
    </row>
    <row r="53" spans="1:6" x14ac:dyDescent="0.35">
      <c r="A53" s="73"/>
      <c r="B53" s="74"/>
      <c r="C53" s="74"/>
      <c r="D53" s="75"/>
      <c r="E53" s="76"/>
    </row>
    <row r="54" spans="1:6" x14ac:dyDescent="0.35">
      <c r="A54" s="73"/>
      <c r="B54" s="74"/>
      <c r="C54" s="74"/>
      <c r="D54" s="75"/>
      <c r="E54" s="76"/>
    </row>
    <row r="55" spans="1:6" x14ac:dyDescent="0.35">
      <c r="A55" s="69" t="s">
        <v>39</v>
      </c>
      <c r="B55" s="77"/>
      <c r="C55" s="77"/>
      <c r="D55" s="70" t="s">
        <v>40</v>
      </c>
      <c r="E55" s="70"/>
    </row>
    <row r="56" spans="1:6" x14ac:dyDescent="0.35">
      <c r="A56" s="71" t="s">
        <v>41</v>
      </c>
      <c r="B56" s="78"/>
      <c r="C56" s="78"/>
      <c r="D56" s="72" t="s">
        <v>42</v>
      </c>
      <c r="E56" s="72"/>
    </row>
    <row r="57" spans="1:6" x14ac:dyDescent="0.35">
      <c r="A57" s="79"/>
      <c r="B57" s="80"/>
      <c r="C57" s="80"/>
      <c r="D57" s="80"/>
      <c r="E57" s="81"/>
    </row>
    <row r="58" spans="1:6" ht="18" customHeight="1" x14ac:dyDescent="0.35">
      <c r="A58" s="82"/>
      <c r="B58" s="82"/>
      <c r="C58" s="82"/>
      <c r="D58" s="83"/>
      <c r="E58" s="83"/>
      <c r="F58" s="5"/>
    </row>
    <row r="59" spans="1:6" ht="18" customHeight="1" x14ac:dyDescent="0.35">
      <c r="A59" s="69" t="s">
        <v>43</v>
      </c>
      <c r="B59" s="77"/>
      <c r="C59" s="77"/>
      <c r="D59" s="77"/>
      <c r="E59" s="70"/>
    </row>
    <row r="60" spans="1:6" ht="18" customHeight="1" x14ac:dyDescent="0.35">
      <c r="A60" s="71" t="s">
        <v>44</v>
      </c>
      <c r="B60" s="78"/>
      <c r="C60" s="78"/>
      <c r="D60" s="78"/>
      <c r="E60" s="84"/>
    </row>
    <row r="61" spans="1:6" ht="18" customHeight="1" x14ac:dyDescent="0.35">
      <c r="A61" s="85"/>
      <c r="B61" s="86"/>
      <c r="C61" s="86"/>
      <c r="D61" s="86"/>
      <c r="E61" s="87"/>
    </row>
    <row r="62" spans="1:6" ht="18" customHeight="1" x14ac:dyDescent="0.35">
      <c r="A62" s="88"/>
      <c r="B62" s="88"/>
      <c r="C62" s="88"/>
      <c r="D62" s="88"/>
      <c r="E62" s="88"/>
    </row>
    <row r="63" spans="1:6" ht="13.5" customHeight="1" x14ac:dyDescent="0.35">
      <c r="A63" s="89"/>
      <c r="B63" s="89"/>
      <c r="C63" s="89"/>
      <c r="D63" s="89"/>
      <c r="E63" s="89"/>
    </row>
    <row r="64" spans="1:6" ht="18" customHeight="1" thickBot="1" x14ac:dyDescent="0.4">
      <c r="A64" s="90"/>
      <c r="B64" s="90"/>
      <c r="C64" s="90"/>
      <c r="D64" s="90"/>
      <c r="E64" s="90"/>
    </row>
    <row r="68" spans="4:4" x14ac:dyDescent="0.35">
      <c r="D68" s="91"/>
    </row>
    <row r="69" spans="4:4" x14ac:dyDescent="0.35">
      <c r="D69" s="91"/>
    </row>
    <row r="70" spans="4:4" x14ac:dyDescent="0.35">
      <c r="D70" s="91"/>
    </row>
    <row r="71" spans="4:4" x14ac:dyDescent="0.35">
      <c r="D71" s="91"/>
    </row>
    <row r="72" spans="4:4" x14ac:dyDescent="0.35">
      <c r="D72" s="91"/>
    </row>
    <row r="73" spans="4:4" x14ac:dyDescent="0.35">
      <c r="D73" s="91"/>
    </row>
    <row r="74" spans="4:4" x14ac:dyDescent="0.35">
      <c r="D74" s="91"/>
    </row>
    <row r="75" spans="4:4" x14ac:dyDescent="0.35">
      <c r="D75" s="91"/>
    </row>
    <row r="76" spans="4:4" x14ac:dyDescent="0.35">
      <c r="D76" s="91"/>
    </row>
    <row r="77" spans="4:4" x14ac:dyDescent="0.35">
      <c r="D77" s="91"/>
    </row>
    <row r="78" spans="4:4" x14ac:dyDescent="0.35">
      <c r="D78" s="91"/>
    </row>
    <row r="79" spans="4:4" x14ac:dyDescent="0.35">
      <c r="D79" s="91"/>
    </row>
    <row r="80" spans="4:4" x14ac:dyDescent="0.35">
      <c r="D80" s="91"/>
    </row>
    <row r="81" spans="4:4" x14ac:dyDescent="0.35">
      <c r="D81" s="91"/>
    </row>
    <row r="82" spans="4:4" x14ac:dyDescent="0.35">
      <c r="D82" s="91"/>
    </row>
    <row r="83" spans="4:4" x14ac:dyDescent="0.35">
      <c r="D83" s="91"/>
    </row>
    <row r="84" spans="4:4" x14ac:dyDescent="0.35">
      <c r="D84" s="91"/>
    </row>
    <row r="85" spans="4:4" x14ac:dyDescent="0.35">
      <c r="D85" s="91"/>
    </row>
    <row r="86" spans="4:4" x14ac:dyDescent="0.35">
      <c r="D86" s="91"/>
    </row>
  </sheetData>
  <sheetProtection selectLockedCells="1" selectUnlockedCells="1"/>
  <mergeCells count="27">
    <mergeCell ref="A62:E62"/>
    <mergeCell ref="A63:E63"/>
    <mergeCell ref="A64:E64"/>
    <mergeCell ref="A56:C56"/>
    <mergeCell ref="D56:E56"/>
    <mergeCell ref="A58:C58"/>
    <mergeCell ref="D58:E58"/>
    <mergeCell ref="A59:E59"/>
    <mergeCell ref="A60:E60"/>
    <mergeCell ref="A51:C51"/>
    <mergeCell ref="D51:E51"/>
    <mergeCell ref="A52:C52"/>
    <mergeCell ref="D52:E52"/>
    <mergeCell ref="A55:C55"/>
    <mergeCell ref="D55:E55"/>
    <mergeCell ref="A10:E10"/>
    <mergeCell ref="A12:C12"/>
    <mergeCell ref="B15:C15"/>
    <mergeCell ref="A19:C19"/>
    <mergeCell ref="A41:C41"/>
    <mergeCell ref="A47:B47"/>
    <mergeCell ref="A3:E3"/>
    <mergeCell ref="A4:E4"/>
    <mergeCell ref="A5:E5"/>
    <mergeCell ref="A6:E6"/>
    <mergeCell ref="A7:E7"/>
    <mergeCell ref="A9:E9"/>
  </mergeCells>
  <printOptions horizontalCentered="1"/>
  <pageMargins left="0" right="0" top="0.98402777777777783" bottom="0.98402777777777783" header="0.51181102362204722" footer="0.51181102362204722"/>
  <pageSetup paperSize="9" scale="70" firstPageNumber="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D R E - DEZ2024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Rayanna Bezerra</dc:creator>
  <cp:lastModifiedBy>Rayanna Bezerra</cp:lastModifiedBy>
  <dcterms:created xsi:type="dcterms:W3CDTF">2025-01-13T18:16:01Z</dcterms:created>
  <dcterms:modified xsi:type="dcterms:W3CDTF">2025-01-13T18:16:55Z</dcterms:modified>
</cp:coreProperties>
</file>